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usanne\2020 postin town hall\"/>
    </mc:Choice>
  </mc:AlternateContent>
  <xr:revisionPtr revIDLastSave="0" documentId="8_{22B313B4-ACE2-4396-9380-F20EFF7DB27D}" xr6:coauthVersionLast="44" xr6:coauthVersionMax="44" xr10:uidLastSave="{00000000-0000-0000-0000-000000000000}"/>
  <bookViews>
    <workbookView xWindow="-120" yWindow="-120" windowWidth="29040" windowHeight="15840" activeTab="3" xr2:uid="{00000000-000D-0000-FFFF-FFFF00000000}"/>
  </bookViews>
  <sheets>
    <sheet name="Sheet1" sheetId="1" r:id="rId1"/>
    <sheet name="Sheet1 (2)" sheetId="4" r:id="rId2"/>
    <sheet name="Sheet2" sheetId="2" r:id="rId3"/>
    <sheet name="Sheet3" sheetId="3" r:id="rId4"/>
  </sheets>
  <definedNames>
    <definedName name="_xlnm.Print_Area" localSheetId="3">Sheet3!$A$2:$E$16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3" l="1"/>
  <c r="D16" i="3"/>
  <c r="G10" i="2" l="1"/>
  <c r="F10" i="2"/>
  <c r="F9" i="2"/>
  <c r="G21" i="2"/>
  <c r="F21" i="2"/>
  <c r="G31" i="2"/>
  <c r="F31" i="2"/>
  <c r="D33" i="2"/>
  <c r="C33" i="2"/>
  <c r="D22" i="2"/>
  <c r="C22" i="2"/>
  <c r="D11" i="2"/>
  <c r="C11" i="2"/>
  <c r="F21" i="1" l="1"/>
  <c r="F22" i="1"/>
  <c r="F19" i="2" l="1"/>
  <c r="G26" i="2"/>
  <c r="G27" i="2"/>
  <c r="G28" i="2"/>
  <c r="G29" i="2"/>
  <c r="G30" i="2"/>
  <c r="G25" i="2"/>
  <c r="F26" i="2"/>
  <c r="F27" i="2"/>
  <c r="F28" i="2"/>
  <c r="F29" i="2"/>
  <c r="F30" i="2"/>
  <c r="F25" i="2"/>
  <c r="G19" i="2"/>
  <c r="G20" i="2"/>
  <c r="G18" i="2"/>
  <c r="F20" i="2"/>
  <c r="F18" i="2"/>
  <c r="G16" i="2"/>
  <c r="G17" i="2"/>
  <c r="G15" i="2"/>
  <c r="F16" i="2"/>
  <c r="F17" i="2"/>
  <c r="F15" i="2"/>
  <c r="G8" i="2"/>
  <c r="G9" i="2"/>
  <c r="G7" i="2"/>
  <c r="F8" i="2"/>
  <c r="F7" i="2"/>
  <c r="F5" i="2"/>
  <c r="F6" i="2"/>
  <c r="F4" i="2"/>
  <c r="F11" i="2" s="1"/>
  <c r="G5" i="2"/>
  <c r="G6" i="2"/>
  <c r="G4" i="2"/>
  <c r="G33" i="2" l="1"/>
  <c r="G11" i="2"/>
  <c r="F33" i="2"/>
  <c r="G22" i="2"/>
  <c r="F22" i="2"/>
  <c r="G18" i="4"/>
  <c r="G17" i="4"/>
  <c r="G11" i="4"/>
  <c r="G10" i="4"/>
  <c r="G4" i="4" l="1"/>
  <c r="G3" i="4"/>
  <c r="E23" i="4"/>
  <c r="E22" i="4"/>
  <c r="E21" i="4"/>
  <c r="E19" i="4"/>
  <c r="E18" i="4"/>
  <c r="E17" i="4"/>
  <c r="E14" i="4"/>
  <c r="E13" i="4"/>
  <c r="E11" i="4"/>
  <c r="E10" i="4"/>
  <c r="E7" i="4"/>
  <c r="E6" i="4"/>
  <c r="E4" i="4"/>
  <c r="E3" i="4"/>
  <c r="F11" i="1" l="1"/>
  <c r="F13" i="1"/>
  <c r="F14" i="1"/>
  <c r="F17" i="1"/>
  <c r="F18" i="1"/>
  <c r="E23" i="1"/>
  <c r="E19" i="1"/>
  <c r="F4" i="1" l="1"/>
  <c r="F6" i="1"/>
  <c r="F7" i="1"/>
  <c r="F10" i="1"/>
  <c r="F3" i="1"/>
  <c r="E22" i="1"/>
  <c r="E21" i="1"/>
  <c r="E18" i="1"/>
  <c r="E17" i="1"/>
  <c r="E14" i="1"/>
  <c r="E13" i="1"/>
  <c r="E11" i="1"/>
  <c r="E10" i="1"/>
  <c r="E4" i="1"/>
  <c r="E6" i="1"/>
  <c r="E7" i="1"/>
  <c r="E3" i="1"/>
</calcChain>
</file>

<file path=xl/sharedStrings.xml><?xml version="1.0" encoding="utf-8"?>
<sst xmlns="http://schemas.openxmlformats.org/spreadsheetml/2006/main" count="149" uniqueCount="42">
  <si>
    <t>COMPANY</t>
  </si>
  <si>
    <t>PRICE PER FT</t>
  </si>
  <si>
    <t># OF FEET</t>
  </si>
  <si>
    <t>TOTAL</t>
  </si>
  <si>
    <t>PAINT/EPOXY</t>
  </si>
  <si>
    <t>Paint Restripe</t>
  </si>
  <si>
    <t>Paint New</t>
  </si>
  <si>
    <t>Epoxy Restripe</t>
  </si>
  <si>
    <t>Epoxy New</t>
  </si>
  <si>
    <t xml:space="preserve"> </t>
  </si>
  <si>
    <t>K5 Corporation           Ron Beaudoin             781-733-5961</t>
  </si>
  <si>
    <t>B&amp;W Paving              LeeAnn Way                860-200-0694</t>
  </si>
  <si>
    <t>SMC Safety Markings Bruce Bortuck                   203-333-6870</t>
  </si>
  <si>
    <t>$ Per Mile</t>
  </si>
  <si>
    <t>Layout</t>
  </si>
  <si>
    <t>1 year</t>
  </si>
  <si>
    <t>4 year</t>
  </si>
  <si>
    <t xml:space="preserve">  </t>
  </si>
  <si>
    <t>ROAD</t>
  </si>
  <si>
    <t>MILES</t>
  </si>
  <si>
    <t>FEET</t>
  </si>
  <si>
    <t>COST/PAINT</t>
  </si>
  <si>
    <t>COST/EPOXY</t>
  </si>
  <si>
    <t>B&amp;W PAVING</t>
  </si>
  <si>
    <t>Margaret Henry Road</t>
  </si>
  <si>
    <t>Snake Meadow Road</t>
  </si>
  <si>
    <t>Church Street</t>
  </si>
  <si>
    <t>Pine Hill Road</t>
  </si>
  <si>
    <t>Ledge Hill Road</t>
  </si>
  <si>
    <t>Jared Hall Road</t>
  </si>
  <si>
    <t>S = STRIPE       R = RESTRIPE</t>
  </si>
  <si>
    <t>S</t>
  </si>
  <si>
    <t>R</t>
  </si>
  <si>
    <t>K5 CORPORATION</t>
  </si>
  <si>
    <t>SMC SAFETY MARKINGS</t>
  </si>
  <si>
    <t>Providence Road</t>
  </si>
  <si>
    <t xml:space="preserve">    </t>
  </si>
  <si>
    <r>
      <t xml:space="preserve">      </t>
    </r>
    <r>
      <rPr>
        <b/>
        <sz val="14"/>
        <color theme="1"/>
        <rFont val="Times New Roman"/>
        <family val="1"/>
      </rPr>
      <t>TOTAL</t>
    </r>
  </si>
  <si>
    <t xml:space="preserve">                                      ROAD STRIPING - 2021                              </t>
  </si>
  <si>
    <t>S = STRIPE                R = RESTRIPE</t>
  </si>
  <si>
    <t>Gibson Hill Road</t>
  </si>
  <si>
    <t xml:space="preserve">            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</si>
</sst>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3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1" xfId="0" applyBorder="1"/>
    <xf numFmtId="2" fontId="0" fillId="0" borderId="1" xfId="0" applyNumberFormat="1" applyBorder="1"/>
    <xf numFmtId="3" fontId="0" fillId="0" borderId="1" xfId="0" applyNumberFormat="1" applyBorder="1"/>
    <xf numFmtId="164" fontId="0" fillId="0" borderId="1" xfId="0" applyNumberFormat="1" applyBorder="1"/>
    <xf numFmtId="0" fontId="2" fillId="0" borderId="1" xfId="0" applyFont="1" applyBorder="1" applyAlignment="1">
      <alignment horizontal="center" vertical="center"/>
    </xf>
    <xf numFmtId="0" fontId="0" fillId="0" borderId="1" xfId="0" applyFill="1" applyBorder="1"/>
    <xf numFmtId="164" fontId="0" fillId="0" borderId="1" xfId="1" applyNumberFormat="1" applyFont="1" applyBorder="1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/>
    <xf numFmtId="0" fontId="4" fillId="0" borderId="1" xfId="0" applyFont="1" applyBorder="1"/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/>
    <xf numFmtId="2" fontId="1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/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/>
    <xf numFmtId="0" fontId="5" fillId="0" borderId="0" xfId="0" applyFont="1"/>
    <xf numFmtId="0" fontId="0" fillId="0" borderId="1" xfId="0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view="pageLayout" zoomScaleNormal="100" workbookViewId="0">
      <selection activeCell="F26" sqref="F26"/>
    </sheetView>
  </sheetViews>
  <sheetFormatPr defaultRowHeight="15" x14ac:dyDescent="0.25"/>
  <cols>
    <col min="1" max="1" width="20.7109375" customWidth="1"/>
    <col min="2" max="3" width="18.42578125" customWidth="1"/>
    <col min="4" max="4" width="18.28515625" customWidth="1"/>
    <col min="5" max="5" width="18.140625" customWidth="1"/>
  </cols>
  <sheetData>
    <row r="1" spans="1:8" s="1" customFormat="1" ht="15.75" x14ac:dyDescent="0.25">
      <c r="A1" s="9" t="s">
        <v>0</v>
      </c>
      <c r="B1" s="9" t="s">
        <v>4</v>
      </c>
      <c r="C1" s="9" t="s">
        <v>1</v>
      </c>
      <c r="D1" s="9" t="s">
        <v>2</v>
      </c>
      <c r="E1" s="9" t="s">
        <v>3</v>
      </c>
      <c r="F1" s="1" t="s">
        <v>13</v>
      </c>
    </row>
    <row r="3" spans="1:8" x14ac:dyDescent="0.25">
      <c r="A3" s="42" t="s">
        <v>11</v>
      </c>
      <c r="B3" s="5" t="s">
        <v>5</v>
      </c>
      <c r="C3" s="6">
        <v>0.09</v>
      </c>
      <c r="D3" s="7">
        <v>26400</v>
      </c>
      <c r="E3" s="8">
        <f>SUM(C3*D3)</f>
        <v>2376</v>
      </c>
      <c r="F3" s="4">
        <f>SUM(C3*5280)</f>
        <v>475.2</v>
      </c>
    </row>
    <row r="4" spans="1:8" x14ac:dyDescent="0.25">
      <c r="A4" s="42"/>
      <c r="B4" s="5" t="s">
        <v>6</v>
      </c>
      <c r="C4" s="6">
        <v>0.26</v>
      </c>
      <c r="D4" s="7">
        <v>29040</v>
      </c>
      <c r="E4" s="8">
        <f t="shared" ref="E4:E7" si="0">SUM(C4*D4)</f>
        <v>7550.4000000000005</v>
      </c>
      <c r="F4" s="4">
        <f t="shared" ref="F4:F7" si="1">SUM(C4*5280)</f>
        <v>1372.8</v>
      </c>
    </row>
    <row r="5" spans="1:8" x14ac:dyDescent="0.25">
      <c r="A5" s="42"/>
      <c r="B5" s="5"/>
      <c r="C5" s="6"/>
      <c r="D5" s="7"/>
      <c r="E5" s="8" t="s">
        <v>9</v>
      </c>
      <c r="F5" s="4" t="s">
        <v>9</v>
      </c>
    </row>
    <row r="6" spans="1:8" x14ac:dyDescent="0.25">
      <c r="A6" s="42"/>
      <c r="B6" s="5" t="s">
        <v>7</v>
      </c>
      <c r="C6" s="6">
        <v>0.35</v>
      </c>
      <c r="D6" s="7">
        <v>26400</v>
      </c>
      <c r="E6" s="8">
        <f t="shared" si="0"/>
        <v>9240</v>
      </c>
      <c r="F6" s="4">
        <f t="shared" si="1"/>
        <v>1847.9999999999998</v>
      </c>
    </row>
    <row r="7" spans="1:8" x14ac:dyDescent="0.25">
      <c r="A7" s="42"/>
      <c r="B7" s="5" t="s">
        <v>8</v>
      </c>
      <c r="C7" s="6">
        <v>0.5</v>
      </c>
      <c r="D7" s="7">
        <v>29040</v>
      </c>
      <c r="E7" s="8">
        <f t="shared" si="0"/>
        <v>14520</v>
      </c>
      <c r="F7" s="4">
        <f t="shared" si="1"/>
        <v>2640</v>
      </c>
      <c r="H7" t="s">
        <v>9</v>
      </c>
    </row>
    <row r="8" spans="1:8" x14ac:dyDescent="0.25">
      <c r="C8" s="3"/>
      <c r="D8" s="2"/>
      <c r="E8" s="4"/>
      <c r="F8" s="4" t="s">
        <v>9</v>
      </c>
    </row>
    <row r="9" spans="1:8" x14ac:dyDescent="0.25">
      <c r="C9" s="3"/>
      <c r="D9" s="2"/>
      <c r="E9" s="4"/>
      <c r="F9" s="4" t="s">
        <v>9</v>
      </c>
    </row>
    <row r="10" spans="1:8" x14ac:dyDescent="0.25">
      <c r="A10" s="42" t="s">
        <v>10</v>
      </c>
      <c r="B10" s="5" t="s">
        <v>5</v>
      </c>
      <c r="C10" s="6">
        <v>0.18</v>
      </c>
      <c r="D10" s="7">
        <v>26400</v>
      </c>
      <c r="E10" s="8">
        <f>SUM(C10*D10)</f>
        <v>4752</v>
      </c>
      <c r="F10" s="4">
        <f t="shared" ref="F10:F22" si="2">SUM(C10*5280)</f>
        <v>950.4</v>
      </c>
    </row>
    <row r="11" spans="1:8" x14ac:dyDescent="0.25">
      <c r="A11" s="42"/>
      <c r="B11" s="5" t="s">
        <v>6</v>
      </c>
      <c r="C11" s="6">
        <v>0.22</v>
      </c>
      <c r="D11" s="7">
        <v>29040</v>
      </c>
      <c r="E11" s="8">
        <f t="shared" ref="E11" si="3">SUM(C11*D11)</f>
        <v>6388.8</v>
      </c>
      <c r="F11" s="4">
        <f t="shared" si="2"/>
        <v>1161.5999999999999</v>
      </c>
    </row>
    <row r="12" spans="1:8" x14ac:dyDescent="0.25">
      <c r="A12" s="42"/>
      <c r="B12" s="5"/>
      <c r="C12" s="6"/>
      <c r="D12" s="7"/>
      <c r="E12" s="8" t="s">
        <v>9</v>
      </c>
      <c r="F12" s="4" t="s">
        <v>9</v>
      </c>
    </row>
    <row r="13" spans="1:8" x14ac:dyDescent="0.25">
      <c r="A13" s="42"/>
      <c r="B13" s="5" t="s">
        <v>7</v>
      </c>
      <c r="C13" s="6">
        <v>0.39</v>
      </c>
      <c r="D13" s="7">
        <v>26400</v>
      </c>
      <c r="E13" s="8">
        <f t="shared" ref="E13:E14" si="4">SUM(C13*D13)</f>
        <v>10296</v>
      </c>
      <c r="F13" s="4">
        <f t="shared" si="2"/>
        <v>2059.2000000000003</v>
      </c>
    </row>
    <row r="14" spans="1:8" x14ac:dyDescent="0.25">
      <c r="A14" s="42"/>
      <c r="B14" s="5" t="s">
        <v>8</v>
      </c>
      <c r="C14" s="6">
        <v>0.49</v>
      </c>
      <c r="D14" s="7">
        <v>29040</v>
      </c>
      <c r="E14" s="8">
        <f t="shared" si="4"/>
        <v>14229.6</v>
      </c>
      <c r="F14" s="4">
        <f t="shared" si="2"/>
        <v>2587.1999999999998</v>
      </c>
    </row>
    <row r="15" spans="1:8" x14ac:dyDescent="0.25">
      <c r="C15" s="3"/>
      <c r="D15" s="2"/>
      <c r="E15" s="4"/>
      <c r="F15" s="4" t="s">
        <v>9</v>
      </c>
    </row>
    <row r="16" spans="1:8" x14ac:dyDescent="0.25">
      <c r="C16" s="3"/>
      <c r="D16" s="2"/>
      <c r="E16" s="4"/>
      <c r="F16" s="4" t="s">
        <v>9</v>
      </c>
    </row>
    <row r="17" spans="1:6" x14ac:dyDescent="0.25">
      <c r="A17" s="42" t="s">
        <v>12</v>
      </c>
      <c r="B17" s="5" t="s">
        <v>5</v>
      </c>
      <c r="C17" s="6">
        <v>0.12</v>
      </c>
      <c r="D17" s="7">
        <v>26400</v>
      </c>
      <c r="E17" s="8">
        <f>SUM(C17*D17)</f>
        <v>3168</v>
      </c>
      <c r="F17" s="4">
        <f t="shared" si="2"/>
        <v>633.6</v>
      </c>
    </row>
    <row r="18" spans="1:6" x14ac:dyDescent="0.25">
      <c r="A18" s="42"/>
      <c r="B18" s="5" t="s">
        <v>6</v>
      </c>
      <c r="C18" s="6">
        <v>0.12</v>
      </c>
      <c r="D18" s="7">
        <v>29040</v>
      </c>
      <c r="E18" s="8">
        <f t="shared" ref="E18" si="5">SUM(C18*D18)</f>
        <v>3484.7999999999997</v>
      </c>
      <c r="F18" s="4">
        <f t="shared" si="2"/>
        <v>633.6</v>
      </c>
    </row>
    <row r="19" spans="1:6" x14ac:dyDescent="0.25">
      <c r="A19" s="42"/>
      <c r="B19" s="10" t="s">
        <v>14</v>
      </c>
      <c r="C19" s="6">
        <v>6</v>
      </c>
      <c r="D19" s="11">
        <v>150</v>
      </c>
      <c r="E19" s="8">
        <f>SUM(C19*D19)</f>
        <v>900</v>
      </c>
      <c r="F19" s="4" t="s">
        <v>9</v>
      </c>
    </row>
    <row r="20" spans="1:6" x14ac:dyDescent="0.25">
      <c r="A20" s="42"/>
      <c r="B20" s="5"/>
      <c r="C20" s="6"/>
      <c r="D20" s="7"/>
      <c r="E20" s="8"/>
      <c r="F20" s="4" t="s">
        <v>9</v>
      </c>
    </row>
    <row r="21" spans="1:6" x14ac:dyDescent="0.25">
      <c r="A21" s="42"/>
      <c r="B21" s="5" t="s">
        <v>7</v>
      </c>
      <c r="C21" s="6">
        <v>0.32</v>
      </c>
      <c r="D21" s="7">
        <v>26400</v>
      </c>
      <c r="E21" s="8">
        <f t="shared" ref="E21:E22" si="6">SUM(C21*D21)</f>
        <v>8448</v>
      </c>
      <c r="F21" s="4">
        <f t="shared" si="2"/>
        <v>1689.6000000000001</v>
      </c>
    </row>
    <row r="22" spans="1:6" x14ac:dyDescent="0.25">
      <c r="A22" s="42"/>
      <c r="B22" s="5" t="s">
        <v>8</v>
      </c>
      <c r="C22" s="6">
        <v>0.32</v>
      </c>
      <c r="D22" s="7">
        <v>29040</v>
      </c>
      <c r="E22" s="8">
        <f t="shared" si="6"/>
        <v>9292.8000000000011</v>
      </c>
      <c r="F22" s="4">
        <f t="shared" si="2"/>
        <v>1689.6000000000001</v>
      </c>
    </row>
    <row r="23" spans="1:6" x14ac:dyDescent="0.25">
      <c r="A23" s="42"/>
      <c r="B23" s="10" t="s">
        <v>14</v>
      </c>
      <c r="C23" s="6">
        <v>6</v>
      </c>
      <c r="D23" s="11">
        <v>150</v>
      </c>
      <c r="E23" s="8">
        <f>SUM(C23*D23)</f>
        <v>900</v>
      </c>
    </row>
    <row r="24" spans="1:6" x14ac:dyDescent="0.25">
      <c r="C24" s="3"/>
      <c r="D24" s="2"/>
      <c r="E24" s="4"/>
    </row>
    <row r="25" spans="1:6" x14ac:dyDescent="0.25">
      <c r="C25" s="3"/>
      <c r="D25" s="2"/>
      <c r="E25" s="4"/>
    </row>
    <row r="26" spans="1:6" x14ac:dyDescent="0.25">
      <c r="D26" s="2"/>
      <c r="E26" s="4"/>
    </row>
    <row r="27" spans="1:6" x14ac:dyDescent="0.25">
      <c r="D27" s="2"/>
      <c r="E27" s="4"/>
    </row>
    <row r="28" spans="1:6" x14ac:dyDescent="0.25">
      <c r="D28" s="2" t="s">
        <v>9</v>
      </c>
    </row>
    <row r="29" spans="1:6" x14ac:dyDescent="0.25">
      <c r="D29" s="2"/>
    </row>
    <row r="30" spans="1:6" x14ac:dyDescent="0.25">
      <c r="D30" s="2"/>
    </row>
  </sheetData>
  <mergeCells count="3">
    <mergeCell ref="A3:A7"/>
    <mergeCell ref="A10:A14"/>
    <mergeCell ref="A17:A23"/>
  </mergeCells>
  <printOptions horizontalCentered="1" verticalCentered="1"/>
  <pageMargins left="0.7" right="0.7" top="1.25" bottom="0.75" header="0.3" footer="0.3"/>
  <pageSetup orientation="landscape" r:id="rId1"/>
  <headerFooter>
    <oddHeader>&amp;C&amp;"-,Bold"&amp;14ROAD  STRIPING
QUOTES 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0"/>
  <sheetViews>
    <sheetView view="pageLayout" zoomScaleNormal="100" workbookViewId="0">
      <selection activeCell="E21" sqref="E21"/>
    </sheetView>
  </sheetViews>
  <sheetFormatPr defaultRowHeight="15" x14ac:dyDescent="0.25"/>
  <cols>
    <col min="1" max="1" width="20.7109375" customWidth="1"/>
    <col min="2" max="3" width="18.42578125" customWidth="1"/>
    <col min="4" max="4" width="18.28515625" customWidth="1"/>
    <col min="5" max="5" width="13.140625" customWidth="1"/>
    <col min="6" max="6" width="10.140625" style="14" customWidth="1"/>
    <col min="7" max="7" width="10.7109375" style="14" customWidth="1"/>
  </cols>
  <sheetData>
    <row r="1" spans="1:8" s="1" customFormat="1" ht="15.75" x14ac:dyDescent="0.25">
      <c r="A1" s="9" t="s">
        <v>0</v>
      </c>
      <c r="B1" s="9" t="s">
        <v>4</v>
      </c>
      <c r="C1" s="9" t="s">
        <v>1</v>
      </c>
      <c r="D1" s="9" t="s">
        <v>2</v>
      </c>
      <c r="E1" s="9" t="s">
        <v>3</v>
      </c>
      <c r="F1" s="12" t="s">
        <v>15</v>
      </c>
      <c r="G1" s="12" t="s">
        <v>16</v>
      </c>
    </row>
    <row r="3" spans="1:8" x14ac:dyDescent="0.25">
      <c r="A3" s="42" t="s">
        <v>11</v>
      </c>
      <c r="B3" s="5" t="s">
        <v>5</v>
      </c>
      <c r="C3" s="6">
        <v>0.09</v>
      </c>
      <c r="D3" s="7">
        <v>26400</v>
      </c>
      <c r="E3" s="8">
        <f>SUM(C3*D3)</f>
        <v>2376</v>
      </c>
      <c r="F3" s="13">
        <v>2376</v>
      </c>
      <c r="G3" s="13">
        <f>SUM(F3*4)</f>
        <v>9504</v>
      </c>
    </row>
    <row r="4" spans="1:8" x14ac:dyDescent="0.25">
      <c r="A4" s="42"/>
      <c r="B4" s="5" t="s">
        <v>6</v>
      </c>
      <c r="C4" s="6">
        <v>0.26</v>
      </c>
      <c r="D4" s="7">
        <v>29040</v>
      </c>
      <c r="E4" s="8">
        <f t="shared" ref="E4:E7" si="0">SUM(C4*D4)</f>
        <v>7550.4000000000005</v>
      </c>
      <c r="F4" s="13">
        <v>7550</v>
      </c>
      <c r="G4" s="13">
        <f>SUM(F4*4)</f>
        <v>30200</v>
      </c>
    </row>
    <row r="5" spans="1:8" x14ac:dyDescent="0.25">
      <c r="A5" s="42"/>
      <c r="B5" s="5"/>
      <c r="C5" s="6"/>
      <c r="D5" s="7"/>
      <c r="E5" s="8" t="s">
        <v>9</v>
      </c>
      <c r="F5" s="13"/>
      <c r="G5" s="13"/>
    </row>
    <row r="6" spans="1:8" x14ac:dyDescent="0.25">
      <c r="A6" s="42"/>
      <c r="B6" s="5" t="s">
        <v>7</v>
      </c>
      <c r="C6" s="6">
        <v>0.35</v>
      </c>
      <c r="D6" s="7">
        <v>26400</v>
      </c>
      <c r="E6" s="8">
        <f t="shared" si="0"/>
        <v>9240</v>
      </c>
      <c r="F6" s="13">
        <v>9240</v>
      </c>
      <c r="G6" s="13">
        <v>9240</v>
      </c>
    </row>
    <row r="7" spans="1:8" x14ac:dyDescent="0.25">
      <c r="A7" s="42"/>
      <c r="B7" s="5" t="s">
        <v>8</v>
      </c>
      <c r="C7" s="6">
        <v>0.5</v>
      </c>
      <c r="D7" s="7">
        <v>29040</v>
      </c>
      <c r="E7" s="8">
        <f t="shared" si="0"/>
        <v>14520</v>
      </c>
      <c r="F7" s="13">
        <v>14520</v>
      </c>
      <c r="G7" s="13">
        <v>14520</v>
      </c>
      <c r="H7" t="s">
        <v>9</v>
      </c>
    </row>
    <row r="8" spans="1:8" x14ac:dyDescent="0.25">
      <c r="C8" s="3"/>
      <c r="D8" s="2"/>
      <c r="E8" s="4"/>
      <c r="F8" s="13"/>
      <c r="G8" s="13"/>
    </row>
    <row r="9" spans="1:8" x14ac:dyDescent="0.25">
      <c r="C9" s="3"/>
      <c r="D9" s="2"/>
      <c r="E9" s="4"/>
      <c r="F9" s="13"/>
      <c r="G9" s="13"/>
    </row>
    <row r="10" spans="1:8" x14ac:dyDescent="0.25">
      <c r="A10" s="42" t="s">
        <v>10</v>
      </c>
      <c r="B10" s="5" t="s">
        <v>5</v>
      </c>
      <c r="C10" s="6">
        <v>0.18</v>
      </c>
      <c r="D10" s="7">
        <v>26400</v>
      </c>
      <c r="E10" s="8">
        <f>SUM(C10*D10)</f>
        <v>4752</v>
      </c>
      <c r="F10" s="13">
        <v>4752</v>
      </c>
      <c r="G10" s="13">
        <f>SUM(F10*4)</f>
        <v>19008</v>
      </c>
    </row>
    <row r="11" spans="1:8" x14ac:dyDescent="0.25">
      <c r="A11" s="42"/>
      <c r="B11" s="5" t="s">
        <v>6</v>
      </c>
      <c r="C11" s="6">
        <v>0.22</v>
      </c>
      <c r="D11" s="7">
        <v>29040</v>
      </c>
      <c r="E11" s="8">
        <f t="shared" ref="E11" si="1">SUM(C11*D11)</f>
        <v>6388.8</v>
      </c>
      <c r="F11" s="13">
        <v>6388</v>
      </c>
      <c r="G11" s="13">
        <f>SUM(F11*4)</f>
        <v>25552</v>
      </c>
    </row>
    <row r="12" spans="1:8" x14ac:dyDescent="0.25">
      <c r="A12" s="42"/>
      <c r="B12" s="5"/>
      <c r="C12" s="6"/>
      <c r="D12" s="7"/>
      <c r="E12" s="8" t="s">
        <v>9</v>
      </c>
      <c r="F12" s="13"/>
      <c r="G12" s="13"/>
    </row>
    <row r="13" spans="1:8" x14ac:dyDescent="0.25">
      <c r="A13" s="42"/>
      <c r="B13" s="5" t="s">
        <v>7</v>
      </c>
      <c r="C13" s="6">
        <v>0.39</v>
      </c>
      <c r="D13" s="7">
        <v>26400</v>
      </c>
      <c r="E13" s="8">
        <f t="shared" ref="E13:E14" si="2">SUM(C13*D13)</f>
        <v>10296</v>
      </c>
      <c r="F13" s="13">
        <v>10296</v>
      </c>
      <c r="G13" s="13">
        <v>10296</v>
      </c>
    </row>
    <row r="14" spans="1:8" x14ac:dyDescent="0.25">
      <c r="A14" s="42"/>
      <c r="B14" s="5" t="s">
        <v>8</v>
      </c>
      <c r="C14" s="6">
        <v>0.49</v>
      </c>
      <c r="D14" s="7">
        <v>29040</v>
      </c>
      <c r="E14" s="8">
        <f t="shared" si="2"/>
        <v>14229.6</v>
      </c>
      <c r="F14" s="13">
        <v>14229</v>
      </c>
      <c r="G14" s="13">
        <v>14229</v>
      </c>
    </row>
    <row r="15" spans="1:8" x14ac:dyDescent="0.25">
      <c r="C15" s="3"/>
      <c r="D15" s="2"/>
      <c r="E15" s="4"/>
      <c r="F15" s="13"/>
      <c r="G15" s="13"/>
    </row>
    <row r="16" spans="1:8" x14ac:dyDescent="0.25">
      <c r="C16" s="3"/>
      <c r="D16" s="2"/>
      <c r="E16" s="4"/>
      <c r="F16" s="13"/>
      <c r="G16" s="13"/>
    </row>
    <row r="17" spans="1:7" x14ac:dyDescent="0.25">
      <c r="A17" s="42" t="s">
        <v>12</v>
      </c>
      <c r="B17" s="5" t="s">
        <v>5</v>
      </c>
      <c r="C17" s="6">
        <v>0.12</v>
      </c>
      <c r="D17" s="7">
        <v>26400</v>
      </c>
      <c r="E17" s="8">
        <f>SUM(C17*D17)</f>
        <v>3168</v>
      </c>
      <c r="F17" s="13">
        <v>3618</v>
      </c>
      <c r="G17" s="13">
        <f>SUM(F17*4)</f>
        <v>14472</v>
      </c>
    </row>
    <row r="18" spans="1:7" x14ac:dyDescent="0.25">
      <c r="A18" s="42"/>
      <c r="B18" s="5" t="s">
        <v>6</v>
      </c>
      <c r="C18" s="6">
        <v>0.12</v>
      </c>
      <c r="D18" s="7">
        <v>29040</v>
      </c>
      <c r="E18" s="8">
        <f t="shared" ref="E18" si="3">SUM(C18*D18)</f>
        <v>3484.7999999999997</v>
      </c>
      <c r="F18" s="13">
        <v>3936</v>
      </c>
      <c r="G18" s="13">
        <f>SUM(F18*4)</f>
        <v>15744</v>
      </c>
    </row>
    <row r="19" spans="1:7" x14ac:dyDescent="0.25">
      <c r="A19" s="42"/>
      <c r="B19" s="10" t="s">
        <v>14</v>
      </c>
      <c r="C19" s="6">
        <v>6</v>
      </c>
      <c r="D19" s="11">
        <v>150</v>
      </c>
      <c r="E19" s="8">
        <f>SUM(C19*D19)</f>
        <v>900</v>
      </c>
      <c r="F19" s="13"/>
      <c r="G19" s="13"/>
    </row>
    <row r="20" spans="1:7" x14ac:dyDescent="0.25">
      <c r="A20" s="42"/>
      <c r="B20" s="5"/>
      <c r="C20" s="6"/>
      <c r="D20" s="7"/>
      <c r="E20" s="8"/>
      <c r="F20" s="13"/>
      <c r="G20" s="13"/>
    </row>
    <row r="21" spans="1:7" x14ac:dyDescent="0.25">
      <c r="A21" s="42"/>
      <c r="B21" s="5" t="s">
        <v>7</v>
      </c>
      <c r="C21" s="6">
        <v>0.32</v>
      </c>
      <c r="D21" s="7">
        <v>26400</v>
      </c>
      <c r="E21" s="8">
        <f t="shared" ref="E21:E22" si="4">SUM(C21*D21)</f>
        <v>8448</v>
      </c>
      <c r="F21" s="13">
        <v>8898</v>
      </c>
      <c r="G21" s="13">
        <v>8898</v>
      </c>
    </row>
    <row r="22" spans="1:7" x14ac:dyDescent="0.25">
      <c r="A22" s="42"/>
      <c r="B22" s="5" t="s">
        <v>8</v>
      </c>
      <c r="C22" s="6">
        <v>0.32</v>
      </c>
      <c r="D22" s="7">
        <v>29040</v>
      </c>
      <c r="E22" s="8">
        <f t="shared" si="4"/>
        <v>9292.8000000000011</v>
      </c>
      <c r="F22" s="13">
        <v>9742.7999999999993</v>
      </c>
      <c r="G22" s="13">
        <v>9742.7999999999993</v>
      </c>
    </row>
    <row r="23" spans="1:7" x14ac:dyDescent="0.25">
      <c r="A23" s="42"/>
      <c r="B23" s="10" t="s">
        <v>14</v>
      </c>
      <c r="C23" s="6">
        <v>6</v>
      </c>
      <c r="D23" s="11">
        <v>150</v>
      </c>
      <c r="E23" s="8">
        <f>SUM(C23*D23)</f>
        <v>900</v>
      </c>
      <c r="G23" s="13"/>
    </row>
    <row r="24" spans="1:7" x14ac:dyDescent="0.25">
      <c r="C24" s="3"/>
      <c r="D24" s="2"/>
      <c r="E24" s="4"/>
    </row>
    <row r="25" spans="1:7" x14ac:dyDescent="0.25">
      <c r="C25" s="3"/>
      <c r="D25" s="2"/>
      <c r="E25" s="4"/>
    </row>
    <row r="26" spans="1:7" x14ac:dyDescent="0.25">
      <c r="D26" s="2"/>
      <c r="E26" s="4" t="s">
        <v>9</v>
      </c>
    </row>
    <row r="27" spans="1:7" x14ac:dyDescent="0.25">
      <c r="D27" s="2" t="s">
        <v>17</v>
      </c>
      <c r="E27" s="4"/>
    </row>
    <row r="28" spans="1:7" x14ac:dyDescent="0.25">
      <c r="D28" s="2" t="s">
        <v>9</v>
      </c>
      <c r="E28" t="s">
        <v>9</v>
      </c>
    </row>
    <row r="29" spans="1:7" x14ac:dyDescent="0.25">
      <c r="D29" s="2"/>
    </row>
    <row r="30" spans="1:7" x14ac:dyDescent="0.25">
      <c r="D30" s="2"/>
    </row>
  </sheetData>
  <mergeCells count="3">
    <mergeCell ref="A3:A7"/>
    <mergeCell ref="A10:A14"/>
    <mergeCell ref="A17:A23"/>
  </mergeCells>
  <printOptions horizontalCentered="1" verticalCentered="1"/>
  <pageMargins left="0.7" right="0.7" top="1.25" bottom="0.75" header="0.3" footer="0.3"/>
  <pageSetup orientation="landscape" r:id="rId1"/>
  <headerFooter>
    <oddHeader>&amp;C&amp;"-,Bold"&amp;14ROAD  STRIPING
QUOTES 2021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51"/>
  <sheetViews>
    <sheetView view="pageLayout" zoomScaleNormal="100" workbookViewId="0">
      <selection activeCell="D3" sqref="D3"/>
    </sheetView>
  </sheetViews>
  <sheetFormatPr defaultRowHeight="15" x14ac:dyDescent="0.25"/>
  <cols>
    <col min="1" max="1" width="22.28515625" customWidth="1"/>
    <col min="2" max="2" width="27.7109375" customWidth="1"/>
    <col min="3" max="4" width="12.7109375" style="14" customWidth="1"/>
    <col min="5" max="5" width="12.5703125" style="14" customWidth="1"/>
    <col min="6" max="7" width="12.7109375" customWidth="1"/>
  </cols>
  <sheetData>
    <row r="2" spans="1:9" s="15" customFormat="1" ht="30" customHeight="1" x14ac:dyDescent="0.25">
      <c r="A2" s="16" t="s">
        <v>0</v>
      </c>
      <c r="B2" s="16" t="s">
        <v>18</v>
      </c>
      <c r="C2" s="16" t="s">
        <v>19</v>
      </c>
      <c r="D2" s="16" t="s">
        <v>20</v>
      </c>
      <c r="E2" s="17" t="s">
        <v>30</v>
      </c>
      <c r="F2" s="16" t="s">
        <v>21</v>
      </c>
      <c r="G2" s="16" t="s">
        <v>22</v>
      </c>
    </row>
    <row r="3" spans="1:9" s="15" customFormat="1" ht="15" customHeight="1" x14ac:dyDescent="0.25">
      <c r="A3" s="25"/>
      <c r="B3" s="24"/>
      <c r="C3" s="16"/>
      <c r="D3" s="16"/>
      <c r="E3" s="17"/>
      <c r="F3" s="16"/>
      <c r="G3" s="16"/>
    </row>
    <row r="4" spans="1:9" x14ac:dyDescent="0.25">
      <c r="A4" s="23" t="s">
        <v>23</v>
      </c>
      <c r="B4" s="5" t="s">
        <v>24</v>
      </c>
      <c r="C4" s="26">
        <v>2.4500000000000002</v>
      </c>
      <c r="D4" s="18">
        <v>12936</v>
      </c>
      <c r="E4" s="18" t="s">
        <v>31</v>
      </c>
      <c r="F4" s="8">
        <f>SUM(D4*0.26)</f>
        <v>3363.36</v>
      </c>
      <c r="G4" s="8">
        <f>SUM(D4*0.5)</f>
        <v>6468</v>
      </c>
    </row>
    <row r="5" spans="1:9" x14ac:dyDescent="0.25">
      <c r="B5" s="5" t="s">
        <v>25</v>
      </c>
      <c r="C5" s="26">
        <v>2.15</v>
      </c>
      <c r="D5" s="18">
        <v>11352</v>
      </c>
      <c r="E5" s="18" t="s">
        <v>31</v>
      </c>
      <c r="F5" s="8">
        <f t="shared" ref="F5:F6" si="0">SUM(D5*0.26)</f>
        <v>2951.52</v>
      </c>
      <c r="G5" s="8">
        <f t="shared" ref="G5:G6" si="1">SUM(D5*0.5)</f>
        <v>5676</v>
      </c>
    </row>
    <row r="6" spans="1:9" x14ac:dyDescent="0.25">
      <c r="B6" s="5" t="s">
        <v>29</v>
      </c>
      <c r="C6" s="26">
        <v>0.25</v>
      </c>
      <c r="D6" s="18">
        <v>1320</v>
      </c>
      <c r="E6" s="18" t="s">
        <v>31</v>
      </c>
      <c r="F6" s="8">
        <f t="shared" si="0"/>
        <v>343.2</v>
      </c>
      <c r="G6" s="8">
        <f t="shared" si="1"/>
        <v>660</v>
      </c>
    </row>
    <row r="7" spans="1:9" x14ac:dyDescent="0.25">
      <c r="B7" s="5" t="s">
        <v>26</v>
      </c>
      <c r="C7" s="26">
        <v>2</v>
      </c>
      <c r="D7" s="18">
        <v>10560</v>
      </c>
      <c r="E7" s="18" t="s">
        <v>32</v>
      </c>
      <c r="F7" s="8">
        <f>SUM(D7*0.09)</f>
        <v>950.4</v>
      </c>
      <c r="G7" s="8">
        <f>SUM(D7*0.35)</f>
        <v>3695.9999999999995</v>
      </c>
    </row>
    <row r="8" spans="1:9" x14ac:dyDescent="0.25">
      <c r="B8" s="5" t="s">
        <v>27</v>
      </c>
      <c r="C8" s="26">
        <v>2.1</v>
      </c>
      <c r="D8" s="18">
        <v>11088</v>
      </c>
      <c r="E8" s="18" t="s">
        <v>32</v>
      </c>
      <c r="F8" s="8">
        <f t="shared" ref="F8" si="2">SUM(D8*0.09)</f>
        <v>997.92</v>
      </c>
      <c r="G8" s="8">
        <f t="shared" ref="G8:G10" si="3">SUM(D8*0.35)</f>
        <v>3880.7999999999997</v>
      </c>
    </row>
    <row r="9" spans="1:9" x14ac:dyDescent="0.25">
      <c r="B9" s="5" t="s">
        <v>28</v>
      </c>
      <c r="C9" s="26">
        <v>0.3</v>
      </c>
      <c r="D9" s="18">
        <v>1584</v>
      </c>
      <c r="E9" s="18" t="s">
        <v>32</v>
      </c>
      <c r="F9" s="8">
        <f>SUM(D9*0.09)</f>
        <v>142.56</v>
      </c>
      <c r="G9" s="8">
        <f t="shared" si="3"/>
        <v>554.4</v>
      </c>
    </row>
    <row r="10" spans="1:9" x14ac:dyDescent="0.25">
      <c r="B10" s="10" t="s">
        <v>35</v>
      </c>
      <c r="C10" s="26">
        <v>0.6</v>
      </c>
      <c r="D10" s="18">
        <v>3168</v>
      </c>
      <c r="E10" s="18" t="s">
        <v>32</v>
      </c>
      <c r="F10" s="8">
        <f>SUM(D10*0.09)</f>
        <v>285.12</v>
      </c>
      <c r="G10" s="8">
        <f t="shared" si="3"/>
        <v>1108.8</v>
      </c>
    </row>
    <row r="11" spans="1:9" x14ac:dyDescent="0.25">
      <c r="C11" s="30">
        <f>SUM(C4:C10)</f>
        <v>9.85</v>
      </c>
      <c r="D11" s="19">
        <f>SUM(D4:D10)</f>
        <v>52008</v>
      </c>
      <c r="E11" s="28" t="s">
        <v>3</v>
      </c>
      <c r="F11" s="29">
        <f>SUM(F4:F9)</f>
        <v>8748.9599999999991</v>
      </c>
      <c r="G11" s="29">
        <f>SUM(G4:G9)</f>
        <v>20935.2</v>
      </c>
      <c r="I11" t="s">
        <v>9</v>
      </c>
    </row>
    <row r="12" spans="1:9" x14ac:dyDescent="0.25">
      <c r="C12" s="27"/>
      <c r="F12" s="4"/>
      <c r="G12" s="4"/>
    </row>
    <row r="13" spans="1:9" x14ac:dyDescent="0.25">
      <c r="C13" s="27"/>
      <c r="F13" s="4"/>
      <c r="G13" s="4"/>
    </row>
    <row r="14" spans="1:9" x14ac:dyDescent="0.25">
      <c r="C14" s="27"/>
      <c r="F14" s="4"/>
      <c r="G14" s="4"/>
    </row>
    <row r="15" spans="1:9" x14ac:dyDescent="0.25">
      <c r="A15" s="23" t="s">
        <v>33</v>
      </c>
      <c r="B15" s="5" t="s">
        <v>24</v>
      </c>
      <c r="C15" s="26">
        <v>2.4500000000000002</v>
      </c>
      <c r="D15" s="18">
        <v>12936</v>
      </c>
      <c r="E15" s="18" t="s">
        <v>31</v>
      </c>
      <c r="F15" s="8">
        <f>SUM(D15*0.22)</f>
        <v>2845.92</v>
      </c>
      <c r="G15" s="8">
        <f>SUM(D15*0.49)</f>
        <v>6338.64</v>
      </c>
    </row>
    <row r="16" spans="1:9" x14ac:dyDescent="0.25">
      <c r="B16" s="5" t="s">
        <v>25</v>
      </c>
      <c r="C16" s="26">
        <v>2.15</v>
      </c>
      <c r="D16" s="18">
        <v>11352</v>
      </c>
      <c r="E16" s="18" t="s">
        <v>31</v>
      </c>
      <c r="F16" s="8">
        <f t="shared" ref="F16:F17" si="4">SUM(D16*0.22)</f>
        <v>2497.44</v>
      </c>
      <c r="G16" s="8">
        <f t="shared" ref="G16:G17" si="5">SUM(D16*0.49)</f>
        <v>5562.48</v>
      </c>
    </row>
    <row r="17" spans="1:11" x14ac:dyDescent="0.25">
      <c r="B17" s="5" t="s">
        <v>29</v>
      </c>
      <c r="C17" s="26">
        <v>0.25</v>
      </c>
      <c r="D17" s="18">
        <v>1320</v>
      </c>
      <c r="E17" s="18" t="s">
        <v>31</v>
      </c>
      <c r="F17" s="8">
        <f t="shared" si="4"/>
        <v>290.39999999999998</v>
      </c>
      <c r="G17" s="8">
        <f t="shared" si="5"/>
        <v>646.79999999999995</v>
      </c>
    </row>
    <row r="18" spans="1:11" x14ac:dyDescent="0.25">
      <c r="B18" s="5" t="s">
        <v>26</v>
      </c>
      <c r="C18" s="26">
        <v>2</v>
      </c>
      <c r="D18" s="18">
        <v>10560</v>
      </c>
      <c r="E18" s="18" t="s">
        <v>32</v>
      </c>
      <c r="F18" s="8">
        <f>SUM(D18*0.18)</f>
        <v>1900.8</v>
      </c>
      <c r="G18" s="8">
        <f>SUM(D18*0.39)</f>
        <v>4118.4000000000005</v>
      </c>
    </row>
    <row r="19" spans="1:11" x14ac:dyDescent="0.25">
      <c r="B19" s="5" t="s">
        <v>27</v>
      </c>
      <c r="C19" s="26">
        <v>2.1</v>
      </c>
      <c r="D19" s="18">
        <v>11088</v>
      </c>
      <c r="E19" s="18" t="s">
        <v>32</v>
      </c>
      <c r="F19" s="8">
        <f>SUM(D19*0.18)</f>
        <v>1995.84</v>
      </c>
      <c r="G19" s="8">
        <f t="shared" ref="G19:G21" si="6">SUM(D19*0.39)</f>
        <v>4324.32</v>
      </c>
      <c r="K19" t="s">
        <v>36</v>
      </c>
    </row>
    <row r="20" spans="1:11" x14ac:dyDescent="0.25">
      <c r="B20" s="5" t="s">
        <v>28</v>
      </c>
      <c r="C20" s="26">
        <v>0.3</v>
      </c>
      <c r="D20" s="18">
        <v>1584</v>
      </c>
      <c r="E20" s="18" t="s">
        <v>32</v>
      </c>
      <c r="F20" s="8">
        <f t="shared" ref="F20:F21" si="7">SUM(D20*0.18)</f>
        <v>285.12</v>
      </c>
      <c r="G20" s="8">
        <f t="shared" si="6"/>
        <v>617.76</v>
      </c>
    </row>
    <row r="21" spans="1:11" x14ac:dyDescent="0.25">
      <c r="B21" s="10" t="s">
        <v>35</v>
      </c>
      <c r="C21" s="26">
        <v>0.6</v>
      </c>
      <c r="D21" s="18">
        <v>3168</v>
      </c>
      <c r="E21" s="18" t="s">
        <v>32</v>
      </c>
      <c r="F21" s="8">
        <f t="shared" si="7"/>
        <v>570.24</v>
      </c>
      <c r="G21" s="8">
        <f t="shared" si="6"/>
        <v>1235.52</v>
      </c>
    </row>
    <row r="22" spans="1:11" x14ac:dyDescent="0.25">
      <c r="C22" s="30">
        <f>SUM(C15:C21)</f>
        <v>9.85</v>
      </c>
      <c r="D22" s="19">
        <f>SUM(D15:D21)</f>
        <v>52008</v>
      </c>
      <c r="E22" s="28" t="s">
        <v>3</v>
      </c>
      <c r="F22" s="20">
        <f>SUM(F15:F20)</f>
        <v>9815.52</v>
      </c>
      <c r="G22" s="20">
        <f>SUM(G15:G20)</f>
        <v>21608.399999999998</v>
      </c>
    </row>
    <row r="23" spans="1:11" x14ac:dyDescent="0.25">
      <c r="C23" s="27"/>
      <c r="F23" s="4"/>
      <c r="G23" s="4"/>
      <c r="J23" t="s">
        <v>9</v>
      </c>
    </row>
    <row r="24" spans="1:11" x14ac:dyDescent="0.25">
      <c r="C24" s="27"/>
      <c r="F24" s="4"/>
      <c r="G24" s="4"/>
    </row>
    <row r="25" spans="1:11" x14ac:dyDescent="0.25">
      <c r="A25" s="23" t="s">
        <v>34</v>
      </c>
      <c r="B25" s="5" t="s">
        <v>24</v>
      </c>
      <c r="C25" s="26">
        <v>2.4500000000000002</v>
      </c>
      <c r="D25" s="18">
        <v>12936</v>
      </c>
      <c r="E25" s="18" t="s">
        <v>31</v>
      </c>
      <c r="F25" s="8">
        <f>SUM(D25*0.12)</f>
        <v>1552.32</v>
      </c>
      <c r="G25" s="8">
        <f>SUM(D25*0.32)</f>
        <v>4139.5200000000004</v>
      </c>
    </row>
    <row r="26" spans="1:11" x14ac:dyDescent="0.25">
      <c r="B26" s="5" t="s">
        <v>25</v>
      </c>
      <c r="C26" s="26">
        <v>2.15</v>
      </c>
      <c r="D26" s="18">
        <v>11352</v>
      </c>
      <c r="E26" s="18" t="s">
        <v>31</v>
      </c>
      <c r="F26" s="8">
        <f t="shared" ref="F26:F31" si="8">SUM(D26*0.12)</f>
        <v>1362.24</v>
      </c>
      <c r="G26" s="8">
        <f t="shared" ref="G26:G31" si="9">SUM(D26*0.32)</f>
        <v>3632.64</v>
      </c>
    </row>
    <row r="27" spans="1:11" x14ac:dyDescent="0.25">
      <c r="B27" s="5" t="s">
        <v>29</v>
      </c>
      <c r="C27" s="26">
        <v>0.25</v>
      </c>
      <c r="D27" s="18">
        <v>1320</v>
      </c>
      <c r="E27" s="18" t="s">
        <v>31</v>
      </c>
      <c r="F27" s="8">
        <f t="shared" si="8"/>
        <v>158.4</v>
      </c>
      <c r="G27" s="8">
        <f t="shared" si="9"/>
        <v>422.40000000000003</v>
      </c>
    </row>
    <row r="28" spans="1:11" x14ac:dyDescent="0.25">
      <c r="B28" s="5" t="s">
        <v>26</v>
      </c>
      <c r="C28" s="26">
        <v>2</v>
      </c>
      <c r="D28" s="18">
        <v>10560</v>
      </c>
      <c r="E28" s="18" t="s">
        <v>32</v>
      </c>
      <c r="F28" s="8">
        <f t="shared" si="8"/>
        <v>1267.2</v>
      </c>
      <c r="G28" s="8">
        <f t="shared" si="9"/>
        <v>3379.2000000000003</v>
      </c>
    </row>
    <row r="29" spans="1:11" x14ac:dyDescent="0.25">
      <c r="B29" s="5" t="s">
        <v>27</v>
      </c>
      <c r="C29" s="26">
        <v>2.1</v>
      </c>
      <c r="D29" s="18">
        <v>11088</v>
      </c>
      <c r="E29" s="18" t="s">
        <v>32</v>
      </c>
      <c r="F29" s="8">
        <f t="shared" si="8"/>
        <v>1330.56</v>
      </c>
      <c r="G29" s="8">
        <f t="shared" si="9"/>
        <v>3548.16</v>
      </c>
    </row>
    <row r="30" spans="1:11" x14ac:dyDescent="0.25">
      <c r="B30" s="5" t="s">
        <v>28</v>
      </c>
      <c r="C30" s="26">
        <v>0.3</v>
      </c>
      <c r="D30" s="18">
        <v>1584</v>
      </c>
      <c r="E30" s="18" t="s">
        <v>32</v>
      </c>
      <c r="F30" s="8">
        <f t="shared" si="8"/>
        <v>190.07999999999998</v>
      </c>
      <c r="G30" s="8">
        <f t="shared" si="9"/>
        <v>506.88</v>
      </c>
    </row>
    <row r="31" spans="1:11" x14ac:dyDescent="0.25">
      <c r="B31" s="10" t="s">
        <v>35</v>
      </c>
      <c r="C31" s="26">
        <v>0.6</v>
      </c>
      <c r="D31" s="18">
        <v>3168</v>
      </c>
      <c r="E31" s="18" t="s">
        <v>32</v>
      </c>
      <c r="F31" s="8">
        <f t="shared" si="8"/>
        <v>380.15999999999997</v>
      </c>
      <c r="G31" s="8">
        <f t="shared" si="9"/>
        <v>1013.76</v>
      </c>
    </row>
    <row r="32" spans="1:11" x14ac:dyDescent="0.25">
      <c r="B32" s="5" t="s">
        <v>14</v>
      </c>
      <c r="C32" s="26"/>
      <c r="D32" s="18"/>
      <c r="E32" s="18"/>
      <c r="F32" s="8">
        <v>900</v>
      </c>
      <c r="G32" s="8">
        <v>900</v>
      </c>
    </row>
    <row r="33" spans="2:7" x14ac:dyDescent="0.25">
      <c r="C33" s="30">
        <f>SUM(C25:C32)</f>
        <v>9.85</v>
      </c>
      <c r="D33" s="19">
        <f>SUM(D25:D32)</f>
        <v>52008</v>
      </c>
      <c r="E33" s="21" t="s">
        <v>3</v>
      </c>
      <c r="F33" s="22">
        <f>SUM(F25:F32)</f>
        <v>7140.9599999999991</v>
      </c>
      <c r="G33" s="22">
        <f>SUM(G25:G32)</f>
        <v>17542.559999999998</v>
      </c>
    </row>
    <row r="34" spans="2:7" x14ac:dyDescent="0.25">
      <c r="F34" s="4"/>
      <c r="G34" s="4"/>
    </row>
    <row r="35" spans="2:7" x14ac:dyDescent="0.25">
      <c r="B35" t="s">
        <v>9</v>
      </c>
      <c r="F35" s="4"/>
      <c r="G35" s="4"/>
    </row>
    <row r="36" spans="2:7" x14ac:dyDescent="0.25">
      <c r="F36" s="4"/>
      <c r="G36" s="4"/>
    </row>
    <row r="37" spans="2:7" x14ac:dyDescent="0.25">
      <c r="F37" s="4"/>
      <c r="G37" s="4"/>
    </row>
    <row r="38" spans="2:7" x14ac:dyDescent="0.25">
      <c r="F38" s="4"/>
      <c r="G38" s="4"/>
    </row>
    <row r="39" spans="2:7" x14ac:dyDescent="0.25">
      <c r="F39" s="4"/>
      <c r="G39" s="4"/>
    </row>
    <row r="40" spans="2:7" x14ac:dyDescent="0.25">
      <c r="F40" s="4"/>
      <c r="G40" s="4"/>
    </row>
    <row r="41" spans="2:7" x14ac:dyDescent="0.25">
      <c r="F41" s="4"/>
      <c r="G41" s="4"/>
    </row>
    <row r="42" spans="2:7" x14ac:dyDescent="0.25">
      <c r="F42" s="4"/>
      <c r="G42" s="4"/>
    </row>
    <row r="43" spans="2:7" x14ac:dyDescent="0.25">
      <c r="F43" s="4"/>
      <c r="G43" s="4"/>
    </row>
    <row r="44" spans="2:7" x14ac:dyDescent="0.25">
      <c r="F44" s="4"/>
      <c r="G44" s="4"/>
    </row>
    <row r="45" spans="2:7" x14ac:dyDescent="0.25">
      <c r="F45" s="4"/>
      <c r="G45" s="4"/>
    </row>
    <row r="46" spans="2:7" x14ac:dyDescent="0.25">
      <c r="F46" s="4"/>
      <c r="G46" s="4"/>
    </row>
    <row r="47" spans="2:7" x14ac:dyDescent="0.25">
      <c r="F47" s="4"/>
      <c r="G47" s="4"/>
    </row>
    <row r="48" spans="2:7" x14ac:dyDescent="0.25">
      <c r="F48" s="4"/>
      <c r="G48" s="4"/>
    </row>
    <row r="49" spans="6:7" x14ac:dyDescent="0.25">
      <c r="F49" s="4"/>
      <c r="G49" s="4"/>
    </row>
    <row r="50" spans="6:7" x14ac:dyDescent="0.25">
      <c r="F50" s="4"/>
      <c r="G50" s="4"/>
    </row>
    <row r="51" spans="6:7" x14ac:dyDescent="0.25">
      <c r="F51" s="4"/>
      <c r="G51" s="4"/>
    </row>
  </sheetData>
  <printOptions horizontalCentered="1" verticalCentered="1"/>
  <pageMargins left="0.7" right="0.7" top="0.75" bottom="0.75" header="0.3" footer="0.3"/>
  <pageSetup orientation="landscape" r:id="rId1"/>
  <headerFooter>
    <oddHeader>&amp;C&amp;"-,Bold"&amp;16ROAD STRIPING
2021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E38"/>
  <sheetViews>
    <sheetView tabSelected="1" workbookViewId="0">
      <selection activeCell="H10" sqref="H10"/>
    </sheetView>
  </sheetViews>
  <sheetFormatPr defaultRowHeight="15" x14ac:dyDescent="0.25"/>
  <cols>
    <col min="1" max="1" width="10" customWidth="1"/>
    <col min="2" max="2" width="25.140625" customWidth="1"/>
    <col min="3" max="3" width="11.42578125" customWidth="1"/>
    <col min="4" max="4" width="10.7109375" customWidth="1"/>
    <col min="5" max="5" width="23.28515625" customWidth="1"/>
  </cols>
  <sheetData>
    <row r="2" spans="2:5" ht="18.75" x14ac:dyDescent="0.3">
      <c r="B2" s="41"/>
      <c r="C2" s="40" t="s">
        <v>41</v>
      </c>
      <c r="D2" s="41"/>
      <c r="E2" s="41"/>
    </row>
    <row r="3" spans="2:5" ht="18.75" x14ac:dyDescent="0.3">
      <c r="B3" s="39" t="s">
        <v>38</v>
      </c>
      <c r="C3" s="33"/>
      <c r="D3" s="33"/>
      <c r="E3" s="33"/>
    </row>
    <row r="4" spans="2:5" ht="18.75" x14ac:dyDescent="0.3">
      <c r="B4" s="33"/>
      <c r="C4" s="33"/>
      <c r="D4" s="33"/>
      <c r="E4" s="33"/>
    </row>
    <row r="5" spans="2:5" ht="37.5" x14ac:dyDescent="0.25">
      <c r="B5" s="31" t="s">
        <v>18</v>
      </c>
      <c r="C5" s="31" t="s">
        <v>19</v>
      </c>
      <c r="D5" s="31" t="s">
        <v>20</v>
      </c>
      <c r="E5" s="32" t="s">
        <v>39</v>
      </c>
    </row>
    <row r="6" spans="2:5" ht="18.75" x14ac:dyDescent="0.25">
      <c r="B6" s="31"/>
      <c r="C6" s="31"/>
      <c r="D6" s="31"/>
      <c r="E6" s="32"/>
    </row>
    <row r="7" spans="2:5" ht="18.75" x14ac:dyDescent="0.3">
      <c r="B7" s="33" t="s">
        <v>29</v>
      </c>
      <c r="C7" s="34">
        <v>0.25</v>
      </c>
      <c r="D7" s="35">
        <v>1320</v>
      </c>
      <c r="E7" s="35" t="s">
        <v>31</v>
      </c>
    </row>
    <row r="8" spans="2:5" ht="18.75" x14ac:dyDescent="0.3">
      <c r="B8" s="33" t="s">
        <v>24</v>
      </c>
      <c r="C8" s="34">
        <v>2.4500000000000002</v>
      </c>
      <c r="D8" s="35">
        <v>12936</v>
      </c>
      <c r="E8" s="35" t="s">
        <v>31</v>
      </c>
    </row>
    <row r="9" spans="2:5" ht="18.75" x14ac:dyDescent="0.3">
      <c r="B9" s="33" t="s">
        <v>25</v>
      </c>
      <c r="C9" s="34">
        <v>2.15</v>
      </c>
      <c r="D9" s="35">
        <v>11352</v>
      </c>
      <c r="E9" s="35" t="s">
        <v>31</v>
      </c>
    </row>
    <row r="10" spans="2:5" ht="18.75" x14ac:dyDescent="0.3">
      <c r="B10" s="33"/>
      <c r="C10" s="34"/>
      <c r="D10" s="35"/>
      <c r="E10" s="35"/>
    </row>
    <row r="11" spans="2:5" ht="18.75" x14ac:dyDescent="0.3">
      <c r="B11" s="33" t="s">
        <v>26</v>
      </c>
      <c r="C11" s="34">
        <v>2</v>
      </c>
      <c r="D11" s="35">
        <v>10560</v>
      </c>
      <c r="E11" s="35" t="s">
        <v>32</v>
      </c>
    </row>
    <row r="12" spans="2:5" ht="18.75" x14ac:dyDescent="0.3">
      <c r="B12" s="33" t="s">
        <v>40</v>
      </c>
      <c r="C12" s="34">
        <v>5</v>
      </c>
      <c r="D12" s="35">
        <v>26400</v>
      </c>
      <c r="E12" s="35" t="s">
        <v>32</v>
      </c>
    </row>
    <row r="13" spans="2:5" ht="18.75" x14ac:dyDescent="0.3">
      <c r="B13" s="33" t="s">
        <v>27</v>
      </c>
      <c r="C13" s="34">
        <v>2.1</v>
      </c>
      <c r="D13" s="35">
        <v>11088</v>
      </c>
      <c r="E13" s="35" t="s">
        <v>32</v>
      </c>
    </row>
    <row r="14" spans="2:5" ht="18.75" x14ac:dyDescent="0.3">
      <c r="B14" s="33" t="s">
        <v>28</v>
      </c>
      <c r="C14" s="34">
        <v>0.3</v>
      </c>
      <c r="D14" s="35">
        <v>1584</v>
      </c>
      <c r="E14" s="35" t="s">
        <v>32</v>
      </c>
    </row>
    <row r="15" spans="2:5" ht="18.75" x14ac:dyDescent="0.3">
      <c r="B15" s="36" t="s">
        <v>35</v>
      </c>
      <c r="C15" s="34">
        <v>0.6</v>
      </c>
      <c r="D15" s="35">
        <v>3168</v>
      </c>
      <c r="E15" s="35" t="s">
        <v>32</v>
      </c>
    </row>
    <row r="16" spans="2:5" ht="18.75" x14ac:dyDescent="0.3">
      <c r="B16" s="33" t="s">
        <v>37</v>
      </c>
      <c r="C16" s="37">
        <f>SUM(C7:C15)</f>
        <v>14.85</v>
      </c>
      <c r="D16" s="38">
        <f>SUM(D7:D15)</f>
        <v>78408</v>
      </c>
      <c r="E16" s="38"/>
    </row>
    <row r="17" spans="2:5" x14ac:dyDescent="0.25">
      <c r="C17" s="27"/>
      <c r="D17" s="14"/>
      <c r="E17" s="14"/>
    </row>
    <row r="18" spans="2:5" x14ac:dyDescent="0.25">
      <c r="C18" s="27"/>
      <c r="D18" s="14"/>
      <c r="E18" s="14"/>
    </row>
    <row r="19" spans="2:5" x14ac:dyDescent="0.25">
      <c r="C19" s="27"/>
      <c r="D19" s="14"/>
      <c r="E19" s="14"/>
    </row>
    <row r="20" spans="2:5" x14ac:dyDescent="0.25">
      <c r="B20" s="5"/>
      <c r="C20" s="26"/>
      <c r="D20" s="18"/>
      <c r="E20" s="18"/>
    </row>
    <row r="21" spans="2:5" x14ac:dyDescent="0.25">
      <c r="B21" s="5"/>
      <c r="C21" s="26"/>
      <c r="D21" s="18"/>
      <c r="E21" s="18"/>
    </row>
    <row r="22" spans="2:5" x14ac:dyDescent="0.25">
      <c r="B22" s="5"/>
      <c r="C22" s="26"/>
      <c r="D22" s="18"/>
      <c r="E22" s="18"/>
    </row>
    <row r="23" spans="2:5" x14ac:dyDescent="0.25">
      <c r="B23" s="5"/>
      <c r="C23" s="26"/>
      <c r="D23" s="18"/>
      <c r="E23" s="18"/>
    </row>
    <row r="24" spans="2:5" x14ac:dyDescent="0.25">
      <c r="B24" s="5"/>
      <c r="C24" s="26"/>
      <c r="D24" s="18"/>
      <c r="E24" s="18"/>
    </row>
    <row r="25" spans="2:5" x14ac:dyDescent="0.25">
      <c r="B25" s="5"/>
      <c r="C25" s="26"/>
      <c r="D25" s="18"/>
      <c r="E25" s="18"/>
    </row>
    <row r="26" spans="2:5" x14ac:dyDescent="0.25">
      <c r="B26" s="10"/>
      <c r="C26" s="26"/>
      <c r="D26" s="18"/>
      <c r="E26" s="18"/>
    </row>
    <row r="27" spans="2:5" x14ac:dyDescent="0.25">
      <c r="C27" s="30"/>
      <c r="D27" s="19"/>
      <c r="E27" s="28"/>
    </row>
    <row r="28" spans="2:5" x14ac:dyDescent="0.25">
      <c r="C28" s="27"/>
      <c r="D28" s="14"/>
      <c r="E28" s="14"/>
    </row>
    <row r="29" spans="2:5" x14ac:dyDescent="0.25">
      <c r="C29" s="27"/>
      <c r="D29" s="14"/>
      <c r="E29" s="14"/>
    </row>
    <row r="30" spans="2:5" x14ac:dyDescent="0.25">
      <c r="B30" s="5"/>
      <c r="C30" s="26"/>
      <c r="D30" s="18"/>
      <c r="E30" s="18"/>
    </row>
    <row r="31" spans="2:5" x14ac:dyDescent="0.25">
      <c r="B31" s="5"/>
      <c r="C31" s="26"/>
      <c r="D31" s="18"/>
      <c r="E31" s="18"/>
    </row>
    <row r="32" spans="2:5" x14ac:dyDescent="0.25">
      <c r="B32" s="5"/>
      <c r="C32" s="26"/>
      <c r="D32" s="18"/>
      <c r="E32" s="18"/>
    </row>
    <row r="33" spans="2:5" x14ac:dyDescent="0.25">
      <c r="B33" s="5"/>
      <c r="C33" s="26"/>
      <c r="D33" s="18"/>
      <c r="E33" s="18"/>
    </row>
    <row r="34" spans="2:5" x14ac:dyDescent="0.25">
      <c r="B34" s="5"/>
      <c r="C34" s="26"/>
      <c r="D34" s="18"/>
      <c r="E34" s="18"/>
    </row>
    <row r="35" spans="2:5" x14ac:dyDescent="0.25">
      <c r="B35" s="5"/>
      <c r="C35" s="26"/>
      <c r="D35" s="18"/>
      <c r="E35" s="18"/>
    </row>
    <row r="36" spans="2:5" x14ac:dyDescent="0.25">
      <c r="B36" s="10"/>
      <c r="C36" s="26"/>
      <c r="D36" s="18"/>
      <c r="E36" s="18"/>
    </row>
    <row r="37" spans="2:5" x14ac:dyDescent="0.25">
      <c r="B37" s="5"/>
      <c r="C37" s="26"/>
      <c r="D37" s="18"/>
      <c r="E37" s="18"/>
    </row>
    <row r="38" spans="2:5" x14ac:dyDescent="0.25">
      <c r="C38" s="30"/>
      <c r="D38" s="19"/>
      <c r="E38" s="21"/>
    </row>
  </sheetData>
  <sortState xmlns:xlrd2="http://schemas.microsoft.com/office/spreadsheetml/2017/richdata2" ref="B7:D9">
    <sortCondition ref="B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Sheet1 (2)</vt:lpstr>
      <vt:lpstr>Sheet2</vt:lpstr>
      <vt:lpstr>Sheet3</vt:lpstr>
      <vt:lpstr>Sheet3!Print_Area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Dale Boisselle2</cp:lastModifiedBy>
  <cp:lastPrinted>2021-10-27T20:41:29Z</cp:lastPrinted>
  <dcterms:created xsi:type="dcterms:W3CDTF">2021-09-28T11:59:15Z</dcterms:created>
  <dcterms:modified xsi:type="dcterms:W3CDTF">2021-10-27T21:16:23Z</dcterms:modified>
</cp:coreProperties>
</file>